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355" windowHeight="7680"/>
  </bookViews>
  <sheets>
    <sheet name="Biểu báo cáo C2" sheetId="3" r:id="rId1"/>
    <sheet name="Biểu báo cáo tổng hợp" sheetId="2" r:id="rId2"/>
  </sheets>
  <calcPr calcId="124519" concurrentCalc="0"/>
</workbook>
</file>

<file path=xl/calcChain.xml><?xml version="1.0" encoding="utf-8"?>
<calcChain xmlns="http://schemas.openxmlformats.org/spreadsheetml/2006/main">
  <c r="E65" i="3"/>
  <c r="D65"/>
  <c r="E40"/>
  <c r="F40"/>
  <c r="F36"/>
  <c r="D37"/>
  <c r="D36"/>
  <c r="E29"/>
  <c r="D26"/>
  <c r="D25"/>
  <c r="F25"/>
  <c r="E11"/>
  <c r="D8"/>
  <c r="D7"/>
  <c r="E59"/>
  <c r="E51"/>
  <c r="D48"/>
  <c r="D13" i="2"/>
  <c r="E13"/>
  <c r="F13"/>
  <c r="F8"/>
  <c r="F9"/>
  <c r="F10"/>
  <c r="F11"/>
  <c r="F12"/>
  <c r="F7"/>
  <c r="E7" i="3" l="1"/>
  <c r="E14"/>
  <c r="E47"/>
  <c r="E55"/>
  <c r="D14"/>
  <c r="D47"/>
  <c r="D56"/>
  <c r="D55"/>
  <c r="F55"/>
  <c r="F47"/>
  <c r="E18"/>
  <c r="D15"/>
  <c r="F14"/>
  <c r="F7"/>
</calcChain>
</file>

<file path=xl/sharedStrings.xml><?xml version="1.0" encoding="utf-8"?>
<sst xmlns="http://schemas.openxmlformats.org/spreadsheetml/2006/main" count="108" uniqueCount="75">
  <si>
    <t>STT</t>
  </si>
  <si>
    <t>Tổng thu</t>
  </si>
  <si>
    <t>Tổng chi</t>
  </si>
  <si>
    <t>Tồn quỹ</t>
  </si>
  <si>
    <t>Ghi chú</t>
  </si>
  <si>
    <t>Nội dung các khoản thu</t>
  </si>
  <si>
    <t>TỔNG CỘNG</t>
  </si>
  <si>
    <t>NGƯỜI LẬP</t>
  </si>
  <si>
    <t>HIỆU TRƯỞNG</t>
  </si>
  <si>
    <t>Tin học</t>
  </si>
  <si>
    <t>Nước uống</t>
  </si>
  <si>
    <t>Quyết toán thu</t>
  </si>
  <si>
    <t>Quyết toán chi</t>
  </si>
  <si>
    <t>Tổng thu học kỳ I</t>
  </si>
  <si>
    <t>Tổng thu học kỳ II</t>
  </si>
  <si>
    <t xml:space="preserve">Chi thanh toán tiền quản lý </t>
  </si>
  <si>
    <t>Chi thanh toán tiền điện phòng tin</t>
  </si>
  <si>
    <t xml:space="preserve">Chi tiền vệ sinh phòng tin </t>
  </si>
  <si>
    <t>Chi thanh toán tiền dạy tin cho giáo viên</t>
  </si>
  <si>
    <t>QUỸ TRÔNG GIỮ PTGT</t>
  </si>
  <si>
    <t xml:space="preserve">  Chi tiền công trông trông xe đạp</t>
  </si>
  <si>
    <t>QUỸ NƯỚC UỐNG</t>
  </si>
  <si>
    <t>Chi tiền công vận chuyển nước</t>
  </si>
  <si>
    <t>PHÒNG GD&amp;ĐT ĐÔNG TRIỀU</t>
  </si>
  <si>
    <r>
      <t xml:space="preserve">Mức thu </t>
    </r>
    <r>
      <rPr>
        <i/>
        <sz val="14"/>
        <color theme="1"/>
        <rFont val="Times New Roman"/>
        <family val="1"/>
      </rPr>
      <t>(đ/tháng, đ/tiết,...)</t>
    </r>
  </si>
  <si>
    <t xml:space="preserve"> PHÒNG GD&amp;ĐT ĐÔNG TRIỀU</t>
  </si>
  <si>
    <r>
      <t xml:space="preserve">Mức thu </t>
    </r>
    <r>
      <rPr>
        <i/>
        <sz val="13"/>
        <color theme="1"/>
        <rFont val="Times New Roman"/>
        <family val="1"/>
      </rPr>
      <t>(đ/tháng, đ/tiết,...)</t>
    </r>
  </si>
  <si>
    <t>1.1</t>
  </si>
  <si>
    <t>1.2</t>
  </si>
  <si>
    <t>2.1</t>
  </si>
  <si>
    <t>2.2</t>
  </si>
  <si>
    <t>BẢNG CHI TIẾT  QUỸ NGOÀI NGÂN SÁCH NĂM HỌC 2020-2021</t>
  </si>
  <si>
    <t>QUỸ TIN HỌC NĂM HỌC 2020-2021</t>
  </si>
  <si>
    <t>Quyết toán số thu năm học 2020-2021</t>
  </si>
  <si>
    <t>Quyết toán số chi năm học 2020-2021</t>
  </si>
  <si>
    <t>Chi tiền sửa chữa, thay thế TBCN TT bảo dưỡng máy tính phòng tin</t>
  </si>
  <si>
    <t xml:space="preserve">Chi tiền QL phòng máy </t>
  </si>
  <si>
    <t>Chi tiền công tác quản lý</t>
  </si>
  <si>
    <t>Nguyễn Phương Huyền</t>
  </si>
  <si>
    <t>BẢNG TỔNG HỢP QUYẾT TOÁN QUỸ NGOÀI NGÂN SÁCH NĂM HỌC 2020 - 2021</t>
  </si>
  <si>
    <t>TRƯỜNG TH BÌNH DƯƠNG</t>
  </si>
  <si>
    <t>Tiền Vệ sinh</t>
  </si>
  <si>
    <t>Kỹ năng sống</t>
  </si>
  <si>
    <t>Tiếng Anh người nước ngoài</t>
  </si>
  <si>
    <t>Hoàng Yến</t>
  </si>
  <si>
    <t>Trông giữ PTGT (Xe đạp)</t>
  </si>
  <si>
    <t>Tổng thu tiền xe đạp kỳ I</t>
  </si>
  <si>
    <t>Chi tiền mua bơm, làm vé dụng cụ sửa chữa nhỏ</t>
  </si>
  <si>
    <t xml:space="preserve">Chi thanh toán tiền điện </t>
  </si>
  <si>
    <t>Chi thanh toán tiền nước sạch</t>
  </si>
  <si>
    <t>Chi sửa chữa, bảo dưỡng máy lọc nước</t>
  </si>
  <si>
    <t>Chi Thẩm định xét mẫu nước</t>
  </si>
  <si>
    <t>QUỸ VỆ SINH NĂM HỌC 2020-2021</t>
  </si>
  <si>
    <t>Chi thanh toán tiền công dọn vệ sinh</t>
  </si>
  <si>
    <t>Chi tiền mua giấy vệ sinh</t>
  </si>
  <si>
    <t>QUỸ HỌC TIẾNG ANH NGƯỜI NN</t>
  </si>
  <si>
    <t>3.1</t>
  </si>
  <si>
    <t>3.2</t>
  </si>
  <si>
    <t xml:space="preserve">Thanh toán tiền học phí môn Tiếng Anh </t>
  </si>
  <si>
    <t xml:space="preserve">Thanh toán tiền trợ giảng </t>
  </si>
  <si>
    <t xml:space="preserve">Thanh toán tiền % CB quản lý </t>
  </si>
  <si>
    <t xml:space="preserve">Thanh toán tiền % GVCN </t>
  </si>
  <si>
    <t xml:space="preserve">Thanh toán tiền dọn vệ sinh lớp học TA NNN </t>
  </si>
  <si>
    <t xml:space="preserve">Thanh toán tiền mua sắm CSVC </t>
  </si>
  <si>
    <t>QUỸ HỌC KỸ NĂNG SỐNG</t>
  </si>
  <si>
    <t>Thanh toán tiền học phí môn KNS</t>
  </si>
  <si>
    <t xml:space="preserve">Thanh toán tiền dọn vệ sinh lớp học </t>
  </si>
  <si>
    <t>Thanh toán tiền nước sạch sinh hoạt</t>
  </si>
  <si>
    <t>4.1</t>
  </si>
  <si>
    <t>4.2</t>
  </si>
  <si>
    <t>5.1</t>
  </si>
  <si>
    <t>5.2</t>
  </si>
  <si>
    <t>6.1</t>
  </si>
  <si>
    <t>6.2</t>
  </si>
  <si>
    <t>( Đã ký)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</si>
</sst>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163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left" vertical="center"/>
    </xf>
    <xf numFmtId="164" fontId="6" fillId="0" borderId="1" xfId="1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right"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left" vertical="center"/>
    </xf>
    <xf numFmtId="0" fontId="12" fillId="0" borderId="0" xfId="0" applyFont="1"/>
    <xf numFmtId="0" fontId="10" fillId="0" borderId="1" xfId="0" applyFont="1" applyBorder="1" applyAlignment="1">
      <alignment horizontal="left" vertical="center" indent="1"/>
    </xf>
    <xf numFmtId="0" fontId="1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3" fontId="15" fillId="0" borderId="1" xfId="0" applyNumberFormat="1" applyFont="1" applyBorder="1" applyAlignment="1">
      <alignment horizontal="right" vertical="center"/>
    </xf>
    <xf numFmtId="164" fontId="15" fillId="0" borderId="1" xfId="1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3" fontId="11" fillId="0" borderId="1" xfId="0" applyNumberFormat="1" applyFont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justify" vertical="center" wrapText="1"/>
    </xf>
    <xf numFmtId="0" fontId="16" fillId="0" borderId="2" xfId="0" applyFont="1" applyBorder="1"/>
    <xf numFmtId="0" fontId="1" fillId="0" borderId="3" xfId="0" applyFont="1" applyBorder="1"/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/>
    <xf numFmtId="0" fontId="16" fillId="0" borderId="4" xfId="0" applyFont="1" applyBorder="1"/>
    <xf numFmtId="0" fontId="16" fillId="0" borderId="1" xfId="0" applyFont="1" applyBorder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403860</xdr:colOff>
      <xdr:row>1</xdr:row>
      <xdr:rowOff>190500</xdr:rowOff>
    </xdr:from>
    <xdr:to>
      <xdr:col>1</xdr:col>
      <xdr:colOff>624840</xdr:colOff>
      <xdr:row>1</xdr:row>
      <xdr:rowOff>192405</xdr:rowOff>
    </xdr:to>
    <xdr:cxnSp macro="">
      <xdr:nvCxnSpPr>
        <xdr:cNvPr id="3" name="Straight Connector 2"/>
        <xdr:cNvCxnSpPr/>
      </xdr:nvCxnSpPr>
      <xdr:spPr>
        <a:xfrm flipV="1">
          <a:off x="403860" y="365760"/>
          <a:ext cx="762000" cy="19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942975</xdr:colOff>
      <xdr:row>67</xdr:row>
      <xdr:rowOff>0</xdr:rowOff>
    </xdr:from>
    <xdr:to>
      <xdr:col>7</xdr:col>
      <xdr:colOff>19049</xdr:colOff>
      <xdr:row>73</xdr:row>
      <xdr:rowOff>66675</xdr:rowOff>
    </xdr:to>
    <xdr:pic>
      <xdr:nvPicPr>
        <xdr:cNvPr id="4" name="Picture 3" descr="C:\Users\MayTinhDucDung\Desktop\KÝ SỐ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19792950"/>
          <a:ext cx="2562224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350520</xdr:colOff>
      <xdr:row>2</xdr:row>
      <xdr:rowOff>7620</xdr:rowOff>
    </xdr:from>
    <xdr:to>
      <xdr:col>1</xdr:col>
      <xdr:colOff>952500</xdr:colOff>
      <xdr:row>2</xdr:row>
      <xdr:rowOff>9525</xdr:rowOff>
    </xdr:to>
    <xdr:cxnSp macro="">
      <xdr:nvCxnSpPr>
        <xdr:cNvPr id="3" name="Straight Connector 2"/>
        <xdr:cNvCxnSpPr/>
      </xdr:nvCxnSpPr>
      <xdr:spPr>
        <a:xfrm flipV="1">
          <a:off x="350520" y="381000"/>
          <a:ext cx="1143000" cy="19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0"/>
  <sheetViews>
    <sheetView tabSelected="1" topLeftCell="A58" workbookViewId="0">
      <selection activeCell="E81" sqref="E81"/>
    </sheetView>
  </sheetViews>
  <sheetFormatPr defaultColWidth="0" defaultRowHeight="15"/>
  <cols>
    <col min="1" max="1" width="7.85546875" style="1" customWidth="1"/>
    <col min="2" max="2" width="42.28515625" style="1" customWidth="1"/>
    <col min="3" max="3" width="13" style="1" customWidth="1"/>
    <col min="4" max="4" width="19.42578125" style="1" customWidth="1"/>
    <col min="5" max="5" width="19.140625" style="1" customWidth="1"/>
    <col min="6" max="6" width="16.42578125" style="1" customWidth="1"/>
    <col min="7" max="7" width="16.7109375" style="1" customWidth="1"/>
    <col min="8" max="8" width="0.28515625" style="1" customWidth="1"/>
    <col min="9" max="16384" width="9.140625" style="1" hidden="1"/>
  </cols>
  <sheetData>
    <row r="1" spans="1:7">
      <c r="A1" s="57" t="s">
        <v>25</v>
      </c>
      <c r="B1" s="57"/>
    </row>
    <row r="2" spans="1:7" ht="15.95" customHeight="1">
      <c r="A2" s="58" t="s">
        <v>40</v>
      </c>
      <c r="B2" s="58"/>
      <c r="C2" s="2"/>
      <c r="D2" s="2"/>
      <c r="E2" s="2"/>
      <c r="F2" s="2"/>
      <c r="G2" s="2"/>
    </row>
    <row r="3" spans="1:7" ht="15.95" customHeight="1">
      <c r="A3" s="2"/>
      <c r="B3" s="2"/>
      <c r="C3" s="2"/>
      <c r="D3" s="2"/>
      <c r="E3" s="2"/>
      <c r="F3" s="2"/>
      <c r="G3" s="2"/>
    </row>
    <row r="4" spans="1:7" s="18" customFormat="1" ht="15.95" customHeight="1">
      <c r="A4" s="55" t="s">
        <v>31</v>
      </c>
      <c r="B4" s="55"/>
      <c r="C4" s="55"/>
      <c r="D4" s="55"/>
      <c r="E4" s="55"/>
      <c r="F4" s="55"/>
      <c r="G4" s="55"/>
    </row>
    <row r="5" spans="1:7" s="18" customFormat="1" ht="15.95" customHeight="1">
      <c r="A5" s="19"/>
      <c r="B5" s="19"/>
      <c r="C5" s="19"/>
      <c r="D5" s="19"/>
      <c r="E5" s="19"/>
      <c r="F5" s="19"/>
      <c r="G5" s="19"/>
    </row>
    <row r="6" spans="1:7" s="18" customFormat="1" ht="64.5" customHeight="1">
      <c r="A6" s="20" t="s">
        <v>0</v>
      </c>
      <c r="B6" s="20" t="s">
        <v>5</v>
      </c>
      <c r="C6" s="21" t="s">
        <v>26</v>
      </c>
      <c r="D6" s="20" t="s">
        <v>11</v>
      </c>
      <c r="E6" s="20" t="s">
        <v>12</v>
      </c>
      <c r="F6" s="20" t="s">
        <v>3</v>
      </c>
      <c r="G6" s="20" t="s">
        <v>4</v>
      </c>
    </row>
    <row r="7" spans="1:7" s="24" customFormat="1" ht="23.25" customHeight="1">
      <c r="A7" s="20">
        <v>1</v>
      </c>
      <c r="B7" s="22" t="s">
        <v>52</v>
      </c>
      <c r="C7" s="23"/>
      <c r="D7" s="23">
        <f>D8</f>
        <v>43995000</v>
      </c>
      <c r="E7" s="23">
        <f>E10+E11</f>
        <v>43995000</v>
      </c>
      <c r="F7" s="23">
        <f>D7-E7</f>
        <v>0</v>
      </c>
      <c r="G7" s="20"/>
    </row>
    <row r="8" spans="1:7" s="24" customFormat="1" ht="23.25" customHeight="1">
      <c r="A8" s="20" t="s">
        <v>27</v>
      </c>
      <c r="B8" s="30" t="s">
        <v>33</v>
      </c>
      <c r="C8" s="23"/>
      <c r="D8" s="23">
        <f>D9+D10</f>
        <v>43995000</v>
      </c>
      <c r="E8" s="23"/>
      <c r="F8" s="23"/>
      <c r="G8" s="20"/>
    </row>
    <row r="9" spans="1:7" s="24" customFormat="1" ht="23.25" customHeight="1">
      <c r="A9" s="25"/>
      <c r="B9" s="34" t="s">
        <v>13</v>
      </c>
      <c r="C9" s="27">
        <v>10000</v>
      </c>
      <c r="D9" s="27">
        <v>25140000</v>
      </c>
      <c r="E9" s="27"/>
      <c r="F9" s="27"/>
      <c r="G9" s="20"/>
    </row>
    <row r="10" spans="1:7" s="18" customFormat="1" ht="23.25" customHeight="1">
      <c r="A10" s="25"/>
      <c r="B10" s="34" t="s">
        <v>14</v>
      </c>
      <c r="C10" s="27">
        <v>10000</v>
      </c>
      <c r="D10" s="27">
        <v>18855000</v>
      </c>
      <c r="E10" s="27"/>
      <c r="F10" s="27"/>
      <c r="G10" s="20"/>
    </row>
    <row r="11" spans="1:7" s="18" customFormat="1" ht="23.25" customHeight="1">
      <c r="A11" s="20" t="s">
        <v>28</v>
      </c>
      <c r="B11" s="30" t="s">
        <v>34</v>
      </c>
      <c r="C11" s="27"/>
      <c r="D11" s="27"/>
      <c r="E11" s="47">
        <f>E12+E13</f>
        <v>43995000</v>
      </c>
      <c r="F11" s="23">
        <v>0</v>
      </c>
      <c r="G11" s="39"/>
    </row>
    <row r="12" spans="1:7" s="18" customFormat="1" ht="23.25" customHeight="1">
      <c r="A12" s="20"/>
      <c r="B12" s="34" t="s">
        <v>53</v>
      </c>
      <c r="C12" s="27"/>
      <c r="D12" s="27"/>
      <c r="E12" s="28">
        <v>26100000</v>
      </c>
      <c r="F12" s="27"/>
      <c r="G12" s="39"/>
    </row>
    <row r="13" spans="1:7" s="18" customFormat="1" ht="23.25" customHeight="1">
      <c r="A13" s="20"/>
      <c r="B13" s="34" t="s">
        <v>54</v>
      </c>
      <c r="C13" s="27"/>
      <c r="D13" s="27"/>
      <c r="E13" s="28">
        <v>17895000</v>
      </c>
      <c r="F13" s="27"/>
      <c r="G13" s="39"/>
    </row>
    <row r="14" spans="1:7" s="18" customFormat="1" ht="23.25" customHeight="1">
      <c r="A14" s="20">
        <v>2</v>
      </c>
      <c r="B14" s="22" t="s">
        <v>32</v>
      </c>
      <c r="C14" s="23"/>
      <c r="D14" s="23">
        <f>D16+D17</f>
        <v>110577500</v>
      </c>
      <c r="E14" s="23">
        <f>SUM(E19:E24)</f>
        <v>110577500</v>
      </c>
      <c r="F14" s="23">
        <f>D14-E14</f>
        <v>0</v>
      </c>
      <c r="G14" s="26"/>
    </row>
    <row r="15" spans="1:7" s="33" customFormat="1" ht="23.25" customHeight="1">
      <c r="A15" s="20" t="s">
        <v>29</v>
      </c>
      <c r="B15" s="30" t="s">
        <v>33</v>
      </c>
      <c r="C15" s="31"/>
      <c r="D15" s="31">
        <f>D16+D17</f>
        <v>110577500</v>
      </c>
      <c r="E15" s="31"/>
      <c r="F15" s="31"/>
      <c r="G15" s="32"/>
    </row>
    <row r="16" spans="1:7" s="18" customFormat="1" ht="23.25" customHeight="1">
      <c r="A16" s="25"/>
      <c r="B16" s="34" t="s">
        <v>13</v>
      </c>
      <c r="C16" s="27">
        <v>5000</v>
      </c>
      <c r="D16" s="27">
        <v>67500000</v>
      </c>
      <c r="E16" s="27"/>
      <c r="F16" s="27"/>
      <c r="G16" s="40"/>
    </row>
    <row r="17" spans="1:7" s="18" customFormat="1" ht="23.25" customHeight="1">
      <c r="A17" s="25"/>
      <c r="B17" s="34" t="s">
        <v>14</v>
      </c>
      <c r="C17" s="27">
        <v>5000</v>
      </c>
      <c r="D17" s="27">
        <v>43077500</v>
      </c>
      <c r="E17" s="27"/>
      <c r="F17" s="27"/>
      <c r="G17" s="26"/>
    </row>
    <row r="18" spans="1:7" s="33" customFormat="1" ht="23.25" customHeight="1">
      <c r="A18" s="20" t="s">
        <v>30</v>
      </c>
      <c r="B18" s="30" t="s">
        <v>34</v>
      </c>
      <c r="C18" s="31"/>
      <c r="D18" s="31"/>
      <c r="E18" s="31">
        <f>SUM(E19:E24)</f>
        <v>110577500</v>
      </c>
      <c r="F18" s="31">
        <v>0</v>
      </c>
      <c r="G18" s="35"/>
    </row>
    <row r="19" spans="1:7" s="18" customFormat="1" ht="23.25" customHeight="1">
      <c r="A19" s="25"/>
      <c r="B19" s="34" t="s">
        <v>18</v>
      </c>
      <c r="C19" s="27"/>
      <c r="D19" s="27"/>
      <c r="E19" s="27">
        <v>52698000</v>
      </c>
      <c r="F19" s="27"/>
      <c r="G19" s="26"/>
    </row>
    <row r="20" spans="1:7" s="18" customFormat="1" ht="23.25" customHeight="1">
      <c r="A20" s="25"/>
      <c r="B20" s="34" t="s">
        <v>36</v>
      </c>
      <c r="C20" s="27"/>
      <c r="D20" s="27"/>
      <c r="E20" s="27">
        <v>2520000</v>
      </c>
      <c r="F20" s="27"/>
      <c r="G20" s="26"/>
    </row>
    <row r="21" spans="1:7" s="18" customFormat="1" ht="23.25" customHeight="1">
      <c r="A21" s="25"/>
      <c r="B21" s="34" t="s">
        <v>17</v>
      </c>
      <c r="C21" s="27"/>
      <c r="D21" s="27"/>
      <c r="E21" s="27">
        <v>1596000</v>
      </c>
      <c r="F21" s="27"/>
      <c r="G21" s="26"/>
    </row>
    <row r="22" spans="1:7" s="18" customFormat="1" ht="23.25" customHeight="1">
      <c r="A22" s="25"/>
      <c r="B22" s="34" t="s">
        <v>15</v>
      </c>
      <c r="C22" s="27"/>
      <c r="D22" s="27"/>
      <c r="E22" s="27">
        <v>18768000</v>
      </c>
      <c r="F22" s="27"/>
      <c r="G22" s="26"/>
    </row>
    <row r="23" spans="1:7" s="18" customFormat="1" ht="23.25" customHeight="1">
      <c r="A23" s="25"/>
      <c r="B23" s="34" t="s">
        <v>16</v>
      </c>
      <c r="C23" s="27"/>
      <c r="D23" s="27"/>
      <c r="E23" s="27">
        <v>8464421</v>
      </c>
      <c r="F23" s="27"/>
      <c r="G23" s="26"/>
    </row>
    <row r="24" spans="1:7" s="18" customFormat="1" ht="36" customHeight="1">
      <c r="A24" s="25"/>
      <c r="B24" s="37" t="s">
        <v>35</v>
      </c>
      <c r="C24" s="27"/>
      <c r="D24" s="27"/>
      <c r="E24" s="27">
        <v>26531079</v>
      </c>
      <c r="F24" s="27"/>
      <c r="G24" s="26"/>
    </row>
    <row r="25" spans="1:7" s="18" customFormat="1" ht="23.25" customHeight="1">
      <c r="A25" s="20">
        <v>3</v>
      </c>
      <c r="B25" s="48" t="s">
        <v>55</v>
      </c>
      <c r="C25" s="27"/>
      <c r="D25" s="23">
        <f>D26</f>
        <v>330820000</v>
      </c>
      <c r="E25" s="27"/>
      <c r="F25" s="23">
        <f>D25-E29</f>
        <v>0</v>
      </c>
      <c r="G25" s="26"/>
    </row>
    <row r="26" spans="1:7" s="18" customFormat="1" ht="23.25" customHeight="1">
      <c r="A26" s="20" t="s">
        <v>56</v>
      </c>
      <c r="B26" s="30" t="s">
        <v>33</v>
      </c>
      <c r="C26" s="27"/>
      <c r="D26" s="31">
        <f>D27+D28</f>
        <v>330820000</v>
      </c>
      <c r="E26" s="27"/>
      <c r="F26" s="27"/>
      <c r="G26" s="26"/>
    </row>
    <row r="27" spans="1:7" s="18" customFormat="1" ht="23.25" customHeight="1">
      <c r="A27" s="20"/>
      <c r="B27" s="34" t="s">
        <v>13</v>
      </c>
      <c r="C27" s="27">
        <v>28000</v>
      </c>
      <c r="D27" s="27">
        <v>166012000</v>
      </c>
      <c r="E27" s="27"/>
      <c r="F27" s="27"/>
      <c r="G27" s="26"/>
    </row>
    <row r="28" spans="1:7" s="18" customFormat="1" ht="23.25" customHeight="1">
      <c r="A28" s="20"/>
      <c r="B28" s="34" t="s">
        <v>14</v>
      </c>
      <c r="C28" s="27">
        <v>28000</v>
      </c>
      <c r="D28" s="27">
        <v>164808000</v>
      </c>
      <c r="E28" s="27"/>
      <c r="F28" s="27"/>
      <c r="G28" s="26"/>
    </row>
    <row r="29" spans="1:7" s="18" customFormat="1" ht="23.25" customHeight="1">
      <c r="A29" s="20" t="s">
        <v>57</v>
      </c>
      <c r="B29" s="30" t="s">
        <v>34</v>
      </c>
      <c r="C29" s="46"/>
      <c r="D29" s="46"/>
      <c r="E29" s="31">
        <f>E30+E31+E32+E33+E34+E35</f>
        <v>330820000</v>
      </c>
      <c r="F29" s="23">
        <v>0</v>
      </c>
      <c r="G29" s="26"/>
    </row>
    <row r="30" spans="1:7" s="18" customFormat="1" ht="23.25" customHeight="1">
      <c r="A30" s="25"/>
      <c r="B30" s="53" t="s">
        <v>58</v>
      </c>
      <c r="C30" s="27"/>
      <c r="D30" s="27"/>
      <c r="E30" s="27">
        <v>264656000</v>
      </c>
      <c r="F30" s="27"/>
      <c r="G30" s="26"/>
    </row>
    <row r="31" spans="1:7" s="18" customFormat="1" ht="23.25" customHeight="1">
      <c r="A31" s="25"/>
      <c r="B31" s="54" t="s">
        <v>59</v>
      </c>
      <c r="C31" s="27"/>
      <c r="D31" s="27"/>
      <c r="E31" s="27">
        <v>21172232</v>
      </c>
      <c r="F31" s="27"/>
      <c r="G31" s="26"/>
    </row>
    <row r="32" spans="1:7" s="18" customFormat="1" ht="23.25" customHeight="1">
      <c r="A32" s="25"/>
      <c r="B32" s="54" t="s">
        <v>60</v>
      </c>
      <c r="C32" s="27"/>
      <c r="D32" s="27"/>
      <c r="E32" s="27">
        <v>19140280</v>
      </c>
      <c r="F32" s="27"/>
      <c r="G32" s="26"/>
    </row>
    <row r="33" spans="1:7" s="18" customFormat="1" ht="23.25" customHeight="1">
      <c r="A33" s="25"/>
      <c r="B33" s="54" t="s">
        <v>61</v>
      </c>
      <c r="C33" s="27"/>
      <c r="D33" s="27"/>
      <c r="E33" s="27">
        <v>7325360</v>
      </c>
      <c r="F33" s="27"/>
      <c r="G33" s="26"/>
    </row>
    <row r="34" spans="1:7" s="18" customFormat="1" ht="23.25" customHeight="1">
      <c r="A34" s="25"/>
      <c r="B34" s="54" t="s">
        <v>62</v>
      </c>
      <c r="C34" s="27"/>
      <c r="D34" s="27"/>
      <c r="E34" s="27">
        <v>3308900</v>
      </c>
      <c r="F34" s="27"/>
      <c r="G34" s="26"/>
    </row>
    <row r="35" spans="1:7" s="18" customFormat="1" ht="23.25" customHeight="1">
      <c r="A35" s="25"/>
      <c r="B35" s="50" t="s">
        <v>63</v>
      </c>
      <c r="C35" s="27"/>
      <c r="D35" s="27"/>
      <c r="E35" s="27">
        <v>15217228</v>
      </c>
      <c r="F35" s="27"/>
      <c r="G35" s="26"/>
    </row>
    <row r="36" spans="1:7" s="18" customFormat="1" ht="23.25" customHeight="1">
      <c r="A36" s="20">
        <v>4</v>
      </c>
      <c r="B36" s="48" t="s">
        <v>64</v>
      </c>
      <c r="C36" s="27"/>
      <c r="D36" s="23">
        <f>D37</f>
        <v>182100000</v>
      </c>
      <c r="E36" s="27"/>
      <c r="F36" s="23">
        <f>F40</f>
        <v>0</v>
      </c>
      <c r="G36" s="26"/>
    </row>
    <row r="37" spans="1:7" s="18" customFormat="1" ht="23.25" customHeight="1">
      <c r="A37" s="20" t="s">
        <v>68</v>
      </c>
      <c r="B37" s="30" t="s">
        <v>33</v>
      </c>
      <c r="C37" s="27"/>
      <c r="D37" s="31">
        <f>D38+D39</f>
        <v>182100000</v>
      </c>
      <c r="E37" s="27"/>
      <c r="F37" s="27"/>
      <c r="G37" s="26"/>
    </row>
    <row r="38" spans="1:7" s="18" customFormat="1" ht="23.25" customHeight="1">
      <c r="A38" s="20"/>
      <c r="B38" s="34" t="s">
        <v>13</v>
      </c>
      <c r="C38" s="27">
        <v>17000</v>
      </c>
      <c r="D38" s="27">
        <v>114240000</v>
      </c>
      <c r="E38" s="27"/>
      <c r="F38" s="27"/>
      <c r="G38" s="26"/>
    </row>
    <row r="39" spans="1:7" s="18" customFormat="1" ht="23.25" customHeight="1">
      <c r="A39" s="20"/>
      <c r="B39" s="34" t="s">
        <v>14</v>
      </c>
      <c r="C39" s="27">
        <v>17000</v>
      </c>
      <c r="D39" s="27">
        <v>67860000</v>
      </c>
      <c r="E39" s="27"/>
      <c r="F39" s="27"/>
      <c r="G39" s="26"/>
    </row>
    <row r="40" spans="1:7" s="18" customFormat="1" ht="23.25" customHeight="1">
      <c r="A40" s="20" t="s">
        <v>69</v>
      </c>
      <c r="B40" s="30" t="s">
        <v>34</v>
      </c>
      <c r="C40" s="27"/>
      <c r="D40" s="27"/>
      <c r="E40" s="31">
        <f>E41+E42+E43+E44+E45+E46</f>
        <v>182100000</v>
      </c>
      <c r="F40" s="31">
        <f>D37-E40</f>
        <v>0</v>
      </c>
      <c r="G40" s="26"/>
    </row>
    <row r="41" spans="1:7" s="18" customFormat="1" ht="23.25" customHeight="1">
      <c r="A41" s="20"/>
      <c r="B41" s="49" t="s">
        <v>65</v>
      </c>
      <c r="C41" s="27"/>
      <c r="D41" s="27"/>
      <c r="E41" s="27">
        <v>152967360</v>
      </c>
      <c r="F41" s="27"/>
      <c r="G41" s="26"/>
    </row>
    <row r="42" spans="1:7" s="18" customFormat="1" ht="23.25" customHeight="1">
      <c r="A42" s="20"/>
      <c r="B42" s="49" t="s">
        <v>60</v>
      </c>
      <c r="C42" s="27"/>
      <c r="D42" s="27"/>
      <c r="E42" s="27">
        <v>11071931</v>
      </c>
      <c r="F42" s="27"/>
      <c r="G42" s="26"/>
    </row>
    <row r="43" spans="1:7" s="18" customFormat="1" ht="23.25" customHeight="1">
      <c r="A43" s="20"/>
      <c r="B43" s="49" t="s">
        <v>61</v>
      </c>
      <c r="C43" s="27"/>
      <c r="D43" s="27"/>
      <c r="E43" s="27">
        <v>9032354</v>
      </c>
      <c r="F43" s="27"/>
      <c r="G43" s="26"/>
    </row>
    <row r="44" spans="1:7" s="18" customFormat="1" ht="23.25" customHeight="1">
      <c r="A44" s="20"/>
      <c r="B44" s="49" t="s">
        <v>67</v>
      </c>
      <c r="C44" s="27"/>
      <c r="D44" s="27"/>
      <c r="E44" s="27">
        <v>2648400</v>
      </c>
      <c r="F44" s="27"/>
      <c r="G44" s="26"/>
    </row>
    <row r="45" spans="1:7" s="18" customFormat="1" ht="23.25" customHeight="1">
      <c r="A45" s="25"/>
      <c r="B45" s="49" t="s">
        <v>66</v>
      </c>
      <c r="C45" s="27"/>
      <c r="D45" s="27"/>
      <c r="E45" s="27">
        <v>1821000</v>
      </c>
      <c r="F45" s="27"/>
      <c r="G45" s="26"/>
    </row>
    <row r="46" spans="1:7" s="18" customFormat="1" ht="23.25" customHeight="1">
      <c r="A46" s="25"/>
      <c r="B46" s="50" t="s">
        <v>63</v>
      </c>
      <c r="C46" s="27"/>
      <c r="D46" s="27"/>
      <c r="E46" s="27">
        <v>4558955</v>
      </c>
      <c r="F46" s="27"/>
      <c r="G46" s="26"/>
    </row>
    <row r="47" spans="1:7" s="24" customFormat="1" ht="23.25" customHeight="1">
      <c r="A47" s="20">
        <v>5</v>
      </c>
      <c r="B47" s="22" t="s">
        <v>19</v>
      </c>
      <c r="C47" s="23"/>
      <c r="D47" s="23">
        <f>D48</f>
        <v>18045000</v>
      </c>
      <c r="E47" s="23">
        <f>E51</f>
        <v>18045000</v>
      </c>
      <c r="F47" s="23">
        <f>D47-E47</f>
        <v>0</v>
      </c>
      <c r="G47" s="22"/>
    </row>
    <row r="48" spans="1:7" s="33" customFormat="1" ht="23.25" customHeight="1">
      <c r="A48" s="29" t="s">
        <v>70</v>
      </c>
      <c r="B48" s="30" t="s">
        <v>33</v>
      </c>
      <c r="C48" s="31"/>
      <c r="D48" s="31">
        <f>D49+D50</f>
        <v>18045000</v>
      </c>
      <c r="E48" s="31"/>
      <c r="F48" s="31"/>
      <c r="G48" s="35"/>
    </row>
    <row r="49" spans="1:7" s="18" customFormat="1" ht="23.25" customHeight="1">
      <c r="A49" s="25"/>
      <c r="B49" s="34" t="s">
        <v>46</v>
      </c>
      <c r="C49" s="27">
        <v>15000</v>
      </c>
      <c r="D49" s="27">
        <v>10245000</v>
      </c>
      <c r="E49" s="27"/>
      <c r="F49" s="27"/>
      <c r="G49" s="26"/>
    </row>
    <row r="50" spans="1:7" s="18" customFormat="1" ht="23.25" customHeight="1">
      <c r="A50" s="25"/>
      <c r="B50" s="34" t="s">
        <v>46</v>
      </c>
      <c r="C50" s="27">
        <v>15000</v>
      </c>
      <c r="D50" s="27">
        <v>7800000</v>
      </c>
      <c r="E50" s="27"/>
      <c r="F50" s="27"/>
      <c r="G50" s="26"/>
    </row>
    <row r="51" spans="1:7" s="33" customFormat="1" ht="23.25" customHeight="1">
      <c r="A51" s="29" t="s">
        <v>71</v>
      </c>
      <c r="B51" s="30" t="s">
        <v>34</v>
      </c>
      <c r="C51" s="31"/>
      <c r="D51" s="31"/>
      <c r="E51" s="31">
        <f>E52+E54+E53</f>
        <v>18045000</v>
      </c>
      <c r="F51" s="31"/>
      <c r="G51" s="35"/>
    </row>
    <row r="52" spans="1:7" s="18" customFormat="1" ht="23.25" customHeight="1">
      <c r="A52" s="25"/>
      <c r="B52" s="36" t="s">
        <v>20</v>
      </c>
      <c r="C52" s="27"/>
      <c r="D52" s="27"/>
      <c r="E52" s="27">
        <v>11725000</v>
      </c>
      <c r="F52" s="27"/>
      <c r="G52" s="26"/>
    </row>
    <row r="53" spans="1:7" s="18" customFormat="1" ht="23.25" customHeight="1">
      <c r="A53" s="25"/>
      <c r="B53" s="45" t="s">
        <v>47</v>
      </c>
      <c r="C53" s="27"/>
      <c r="D53" s="27"/>
      <c r="E53" s="27">
        <v>3613100</v>
      </c>
      <c r="F53" s="27"/>
      <c r="G53" s="26"/>
    </row>
    <row r="54" spans="1:7" s="18" customFormat="1" ht="23.25" customHeight="1">
      <c r="A54" s="25"/>
      <c r="B54" s="34" t="s">
        <v>37</v>
      </c>
      <c r="C54" s="27"/>
      <c r="D54" s="27"/>
      <c r="E54" s="27">
        <v>2706900</v>
      </c>
      <c r="F54" s="27"/>
      <c r="G54" s="26"/>
    </row>
    <row r="55" spans="1:7" s="24" customFormat="1" ht="23.25" customHeight="1">
      <c r="A55" s="20">
        <v>6</v>
      </c>
      <c r="B55" s="22" t="s">
        <v>21</v>
      </c>
      <c r="C55" s="23"/>
      <c r="D55" s="23">
        <f>D56</f>
        <v>30796500</v>
      </c>
      <c r="E55" s="23">
        <f>E59</f>
        <v>30796500</v>
      </c>
      <c r="F55" s="23">
        <f>D55-E55</f>
        <v>0</v>
      </c>
      <c r="G55" s="22"/>
    </row>
    <row r="56" spans="1:7" s="33" customFormat="1" ht="23.25" customHeight="1">
      <c r="A56" s="29" t="s">
        <v>72</v>
      </c>
      <c r="B56" s="30" t="s">
        <v>33</v>
      </c>
      <c r="C56" s="31"/>
      <c r="D56" s="31">
        <f>D57+D58</f>
        <v>30796500</v>
      </c>
      <c r="E56" s="31"/>
      <c r="F56" s="31"/>
      <c r="G56" s="35"/>
    </row>
    <row r="57" spans="1:7" s="18" customFormat="1" ht="23.25" customHeight="1">
      <c r="A57" s="25"/>
      <c r="B57" s="34" t="s">
        <v>13</v>
      </c>
      <c r="C57" s="27">
        <v>7000</v>
      </c>
      <c r="D57" s="27">
        <v>17598000</v>
      </c>
      <c r="E57" s="27"/>
      <c r="F57" s="27"/>
      <c r="G57" s="26"/>
    </row>
    <row r="58" spans="1:7" s="18" customFormat="1" ht="23.25" customHeight="1">
      <c r="A58" s="25"/>
      <c r="B58" s="34" t="s">
        <v>14</v>
      </c>
      <c r="C58" s="27">
        <v>7000</v>
      </c>
      <c r="D58" s="27">
        <v>13198500</v>
      </c>
      <c r="E58" s="27"/>
      <c r="F58" s="27"/>
      <c r="G58" s="26"/>
    </row>
    <row r="59" spans="1:7" s="33" customFormat="1" ht="23.25" customHeight="1">
      <c r="A59" s="29" t="s">
        <v>73</v>
      </c>
      <c r="B59" s="30" t="s">
        <v>34</v>
      </c>
      <c r="C59" s="31"/>
      <c r="D59" s="31"/>
      <c r="E59" s="31">
        <f>E60+E61+E62+E63+E64</f>
        <v>30796500</v>
      </c>
      <c r="F59" s="31"/>
      <c r="G59" s="35"/>
    </row>
    <row r="60" spans="1:7" s="33" customFormat="1" ht="23.25" customHeight="1">
      <c r="A60" s="29"/>
      <c r="B60" s="34" t="s">
        <v>22</v>
      </c>
      <c r="C60" s="31"/>
      <c r="D60" s="31"/>
      <c r="E60" s="46">
        <v>12000000</v>
      </c>
      <c r="F60" s="31"/>
      <c r="G60" s="35"/>
    </row>
    <row r="61" spans="1:7" s="33" customFormat="1" ht="23.25" customHeight="1">
      <c r="A61" s="29"/>
      <c r="B61" s="34" t="s">
        <v>48</v>
      </c>
      <c r="C61" s="31"/>
      <c r="D61" s="31"/>
      <c r="E61" s="46">
        <v>8476183</v>
      </c>
      <c r="F61" s="31"/>
      <c r="G61" s="35"/>
    </row>
    <row r="62" spans="1:7" s="18" customFormat="1" ht="23.25" customHeight="1">
      <c r="A62" s="25"/>
      <c r="B62" s="34" t="s">
        <v>49</v>
      </c>
      <c r="C62" s="27"/>
      <c r="D62" s="27"/>
      <c r="E62" s="27">
        <v>2085600</v>
      </c>
      <c r="F62" s="27"/>
      <c r="G62" s="26"/>
    </row>
    <row r="63" spans="1:7" s="18" customFormat="1" ht="23.25" customHeight="1">
      <c r="A63" s="25"/>
      <c r="B63" s="34" t="s">
        <v>50</v>
      </c>
      <c r="C63" s="27"/>
      <c r="D63" s="27"/>
      <c r="E63" s="27">
        <v>3516717</v>
      </c>
      <c r="F63" s="27"/>
      <c r="G63" s="26"/>
    </row>
    <row r="64" spans="1:7" s="18" customFormat="1" ht="23.25" customHeight="1">
      <c r="A64" s="25"/>
      <c r="B64" s="34" t="s">
        <v>51</v>
      </c>
      <c r="C64" s="27"/>
      <c r="D64" s="27"/>
      <c r="E64" s="27">
        <v>4718000</v>
      </c>
      <c r="F64" s="27"/>
      <c r="G64" s="26"/>
    </row>
    <row r="65" spans="1:7" s="18" customFormat="1" ht="23.25" customHeight="1">
      <c r="A65" s="25"/>
      <c r="B65" s="20" t="s">
        <v>6</v>
      </c>
      <c r="C65" s="23"/>
      <c r="D65" s="23">
        <f>D7+D14+D25+D36+D47+D55</f>
        <v>716334000</v>
      </c>
      <c r="E65" s="23">
        <f>E7+E18+E29+E40+E51+E59</f>
        <v>716334000</v>
      </c>
      <c r="F65" s="23"/>
      <c r="G65" s="26"/>
    </row>
    <row r="66" spans="1:7" ht="15.95" customHeight="1">
      <c r="A66" s="2"/>
      <c r="B66" s="2"/>
      <c r="C66" s="2"/>
      <c r="D66" s="2"/>
      <c r="E66" s="2"/>
      <c r="F66" s="2"/>
      <c r="G66" s="2"/>
    </row>
    <row r="67" spans="1:7" ht="15.95" customHeight="1">
      <c r="A67" s="2"/>
      <c r="B67" s="4" t="s">
        <v>7</v>
      </c>
      <c r="C67" s="2"/>
      <c r="D67" s="2"/>
      <c r="E67" s="2"/>
      <c r="F67" s="62" t="s">
        <v>8</v>
      </c>
      <c r="G67" s="62"/>
    </row>
    <row r="68" spans="1:7" ht="15.95" customHeight="1">
      <c r="A68" s="2"/>
      <c r="B68" s="2"/>
      <c r="C68" s="2"/>
      <c r="D68" s="2"/>
      <c r="E68" s="2"/>
      <c r="F68" s="61"/>
      <c r="G68" s="61"/>
    </row>
    <row r="69" spans="1:7" ht="15.95" customHeight="1">
      <c r="A69" s="2"/>
      <c r="B69" s="2" t="s">
        <v>74</v>
      </c>
      <c r="C69" s="51"/>
      <c r="D69" s="51"/>
      <c r="E69" s="51"/>
      <c r="F69" s="61"/>
      <c r="G69" s="61"/>
    </row>
    <row r="70" spans="1:7" ht="15.95" customHeight="1">
      <c r="A70" s="2"/>
      <c r="B70" s="2"/>
      <c r="C70" s="51"/>
      <c r="D70" s="51"/>
      <c r="E70" s="51"/>
      <c r="F70" s="61"/>
      <c r="G70" s="61"/>
    </row>
    <row r="71" spans="1:7" ht="15.95" customHeight="1">
      <c r="A71" s="2"/>
      <c r="B71" s="4"/>
      <c r="C71" s="51"/>
      <c r="D71" s="51"/>
      <c r="E71" s="51"/>
      <c r="F71" s="61"/>
      <c r="G71" s="61"/>
    </row>
    <row r="72" spans="1:7" ht="15.95" customHeight="1">
      <c r="A72" s="2"/>
      <c r="B72" s="38" t="s">
        <v>38</v>
      </c>
      <c r="C72" s="51"/>
      <c r="D72" s="51"/>
      <c r="E72" s="51"/>
      <c r="F72" s="56" t="s">
        <v>44</v>
      </c>
      <c r="G72" s="56"/>
    </row>
    <row r="73" spans="1:7">
      <c r="C73" s="52"/>
      <c r="D73" s="52"/>
      <c r="E73" s="52"/>
    </row>
    <row r="74" spans="1:7">
      <c r="C74" s="52"/>
      <c r="D74" s="52"/>
      <c r="E74" s="52"/>
    </row>
    <row r="75" spans="1:7" ht="18.75">
      <c r="C75" s="52"/>
      <c r="D75" s="52"/>
      <c r="E75" s="52"/>
      <c r="F75" s="63" t="s">
        <v>44</v>
      </c>
      <c r="G75" s="63"/>
    </row>
    <row r="76" spans="1:7">
      <c r="C76" s="52"/>
      <c r="D76" s="52"/>
      <c r="E76" s="52"/>
    </row>
    <row r="77" spans="1:7">
      <c r="C77" s="52"/>
      <c r="D77" s="52"/>
      <c r="E77" s="52"/>
    </row>
    <row r="78" spans="1:7">
      <c r="C78" s="52"/>
      <c r="D78" s="52"/>
      <c r="E78" s="52"/>
    </row>
    <row r="79" spans="1:7">
      <c r="C79" s="52"/>
      <c r="D79" s="52"/>
      <c r="E79" s="52"/>
    </row>
    <row r="80" spans="1:7">
      <c r="C80" s="52"/>
      <c r="D80" s="52"/>
      <c r="E80" s="52"/>
    </row>
  </sheetData>
  <mergeCells count="7">
    <mergeCell ref="F75:G75"/>
    <mergeCell ref="A4:G4"/>
    <mergeCell ref="F67:G67"/>
    <mergeCell ref="F72:G72"/>
    <mergeCell ref="A1:B1"/>
    <mergeCell ref="A2:B2"/>
    <mergeCell ref="F68:G71"/>
  </mergeCells>
  <pageMargins left="0.59055118110236227" right="0.39370078740157483" top="0.39370078740157483" bottom="0.51181102362204722" header="0.31496062992125984" footer="0.31496062992125984"/>
  <pageSetup paperSize="9" orientation="landscape" verticalDpi="0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G17" sqref="G17"/>
    </sheetView>
  </sheetViews>
  <sheetFormatPr defaultColWidth="0" defaultRowHeight="15"/>
  <cols>
    <col min="1" max="1" width="7.85546875" style="1" customWidth="1"/>
    <col min="2" max="2" width="31.85546875" style="1" customWidth="1"/>
    <col min="3" max="3" width="15.85546875" style="1" customWidth="1"/>
    <col min="4" max="4" width="19.42578125" style="1" customWidth="1"/>
    <col min="5" max="5" width="19.140625" style="1" customWidth="1"/>
    <col min="6" max="6" width="16.42578125" style="1" customWidth="1"/>
    <col min="7" max="7" width="24.85546875" style="1" customWidth="1"/>
    <col min="8" max="8" width="0.28515625" style="1" customWidth="1"/>
    <col min="9" max="16384" width="9.140625" style="1" hidden="1"/>
  </cols>
  <sheetData>
    <row r="1" spans="1:7">
      <c r="A1" s="1" t="s">
        <v>23</v>
      </c>
    </row>
    <row r="2" spans="1:7" ht="15.95" customHeight="1">
      <c r="A2" s="3" t="s">
        <v>40</v>
      </c>
      <c r="B2" s="3"/>
      <c r="C2" s="2"/>
      <c r="D2" s="2"/>
      <c r="E2" s="2"/>
      <c r="F2" s="2"/>
      <c r="G2" s="2"/>
    </row>
    <row r="3" spans="1:7" ht="15.95" customHeight="1">
      <c r="A3" s="2"/>
      <c r="B3" s="2"/>
      <c r="C3" s="2"/>
      <c r="D3" s="2"/>
      <c r="E3" s="2"/>
      <c r="F3" s="2"/>
      <c r="G3" s="2"/>
    </row>
    <row r="4" spans="1:7" ht="38.25" customHeight="1">
      <c r="A4" s="59" t="s">
        <v>39</v>
      </c>
      <c r="B4" s="60"/>
      <c r="C4" s="60"/>
      <c r="D4" s="60"/>
      <c r="E4" s="60"/>
      <c r="F4" s="60"/>
      <c r="G4" s="60"/>
    </row>
    <row r="5" spans="1:7" ht="15.95" customHeight="1">
      <c r="A5" s="7"/>
      <c r="B5" s="7"/>
      <c r="C5" s="7"/>
      <c r="D5" s="7"/>
      <c r="E5" s="7"/>
      <c r="F5" s="7"/>
      <c r="G5" s="7"/>
    </row>
    <row r="6" spans="1:7" ht="62.45" customHeight="1">
      <c r="A6" s="8" t="s">
        <v>0</v>
      </c>
      <c r="B6" s="8" t="s">
        <v>5</v>
      </c>
      <c r="C6" s="9" t="s">
        <v>24</v>
      </c>
      <c r="D6" s="8" t="s">
        <v>1</v>
      </c>
      <c r="E6" s="8" t="s">
        <v>2</v>
      </c>
      <c r="F6" s="8" t="s">
        <v>3</v>
      </c>
      <c r="G6" s="8" t="s">
        <v>4</v>
      </c>
    </row>
    <row r="7" spans="1:7" s="5" customFormat="1" ht="37.5" customHeight="1">
      <c r="A7" s="41">
        <v>1</v>
      </c>
      <c r="B7" s="42" t="s">
        <v>41</v>
      </c>
      <c r="C7" s="43">
        <v>10000</v>
      </c>
      <c r="D7" s="43">
        <v>43995000</v>
      </c>
      <c r="E7" s="43">
        <v>43995000</v>
      </c>
      <c r="F7" s="43">
        <f>D7-E7</f>
        <v>0</v>
      </c>
      <c r="G7" s="11"/>
    </row>
    <row r="8" spans="1:7" s="5" customFormat="1" ht="37.5" customHeight="1">
      <c r="A8" s="41">
        <v>2</v>
      </c>
      <c r="B8" s="42" t="s">
        <v>9</v>
      </c>
      <c r="C8" s="43">
        <v>5000</v>
      </c>
      <c r="D8" s="43">
        <v>110577500</v>
      </c>
      <c r="E8" s="43">
        <v>110577500</v>
      </c>
      <c r="F8" s="43">
        <f t="shared" ref="F8:F12" si="0">D8-E8</f>
        <v>0</v>
      </c>
      <c r="G8" s="12"/>
    </row>
    <row r="9" spans="1:7" s="5" customFormat="1" ht="37.5" customHeight="1">
      <c r="A9" s="41">
        <v>3</v>
      </c>
      <c r="B9" s="42" t="s">
        <v>45</v>
      </c>
      <c r="C9" s="43">
        <v>15000</v>
      </c>
      <c r="D9" s="43">
        <v>18045000</v>
      </c>
      <c r="E9" s="43">
        <v>18045000</v>
      </c>
      <c r="F9" s="43">
        <f t="shared" si="0"/>
        <v>0</v>
      </c>
      <c r="G9" s="12"/>
    </row>
    <row r="10" spans="1:7" s="6" customFormat="1" ht="37.5" customHeight="1">
      <c r="A10" s="41">
        <v>4</v>
      </c>
      <c r="B10" s="42" t="s">
        <v>42</v>
      </c>
      <c r="C10" s="43">
        <v>17000</v>
      </c>
      <c r="D10" s="44">
        <v>182104000</v>
      </c>
      <c r="E10" s="44">
        <v>182104000</v>
      </c>
      <c r="F10" s="43">
        <f t="shared" si="0"/>
        <v>0</v>
      </c>
      <c r="G10" s="14"/>
    </row>
    <row r="11" spans="1:7" s="6" customFormat="1" ht="37.5" customHeight="1">
      <c r="A11" s="41">
        <v>5</v>
      </c>
      <c r="B11" s="42" t="s">
        <v>43</v>
      </c>
      <c r="C11" s="43">
        <v>28000</v>
      </c>
      <c r="D11" s="43">
        <v>330820000</v>
      </c>
      <c r="E11" s="43">
        <v>330820000</v>
      </c>
      <c r="F11" s="43">
        <f t="shared" si="0"/>
        <v>0</v>
      </c>
      <c r="G11" s="14"/>
    </row>
    <row r="12" spans="1:7" s="5" customFormat="1" ht="37.5" customHeight="1">
      <c r="A12" s="41">
        <v>6</v>
      </c>
      <c r="B12" s="42" t="s">
        <v>10</v>
      </c>
      <c r="C12" s="43">
        <v>7000</v>
      </c>
      <c r="D12" s="43">
        <v>30796500</v>
      </c>
      <c r="E12" s="43">
        <v>30796500</v>
      </c>
      <c r="F12" s="43">
        <f t="shared" si="0"/>
        <v>0</v>
      </c>
      <c r="G12" s="12"/>
    </row>
    <row r="13" spans="1:7" ht="37.5" customHeight="1">
      <c r="A13" s="13"/>
      <c r="B13" s="8" t="s">
        <v>6</v>
      </c>
      <c r="C13" s="10"/>
      <c r="D13" s="10">
        <f>SUM(D7:D12)</f>
        <v>716338000</v>
      </c>
      <c r="E13" s="10">
        <f>SUM(E7:E12)</f>
        <v>716338000</v>
      </c>
      <c r="F13" s="10">
        <f>SUM(F7:F12)</f>
        <v>0</v>
      </c>
      <c r="G13" s="15"/>
    </row>
    <row r="14" spans="1:7" ht="15.95" customHeight="1">
      <c r="A14" s="7"/>
      <c r="B14" s="7"/>
      <c r="C14" s="7"/>
      <c r="D14" s="7"/>
      <c r="E14" s="7"/>
      <c r="F14" s="7"/>
      <c r="G14" s="7"/>
    </row>
    <row r="15" spans="1:7" ht="15.95" customHeight="1">
      <c r="A15" s="7"/>
      <c r="B15" s="16" t="s">
        <v>7</v>
      </c>
      <c r="C15" s="7"/>
      <c r="D15" s="7"/>
      <c r="E15" s="7"/>
      <c r="F15" s="60" t="s">
        <v>8</v>
      </c>
      <c r="G15" s="60"/>
    </row>
    <row r="16" spans="1:7" ht="15.95" customHeight="1">
      <c r="A16" s="7"/>
      <c r="B16" s="7"/>
      <c r="C16" s="7"/>
      <c r="D16" s="7"/>
      <c r="E16" s="7"/>
      <c r="F16" s="7"/>
      <c r="G16" s="7"/>
    </row>
    <row r="17" spans="1:7" ht="15.95" customHeight="1">
      <c r="A17" s="7"/>
      <c r="B17" s="7"/>
      <c r="C17" s="7"/>
      <c r="D17" s="17"/>
      <c r="E17" s="7"/>
      <c r="F17" s="7"/>
      <c r="G17" s="7"/>
    </row>
    <row r="18" spans="1:7" ht="15.95" customHeight="1">
      <c r="A18" s="7"/>
      <c r="B18" s="7"/>
      <c r="C18" s="7"/>
      <c r="D18" s="17"/>
      <c r="E18" s="7"/>
      <c r="F18" s="7"/>
      <c r="G18" s="7"/>
    </row>
    <row r="19" spans="1:7" ht="15.95" customHeight="1">
      <c r="A19" s="7"/>
      <c r="B19" s="7"/>
      <c r="C19" s="7"/>
      <c r="D19" s="7"/>
      <c r="E19" s="7"/>
      <c r="F19" s="7"/>
      <c r="G19" s="7"/>
    </row>
    <row r="20" spans="1:7" ht="15.95" customHeight="1">
      <c r="A20" s="7"/>
      <c r="B20" s="7"/>
      <c r="C20" s="7"/>
      <c r="D20" s="7"/>
      <c r="E20" s="7"/>
      <c r="F20" s="7"/>
      <c r="G20" s="7"/>
    </row>
    <row r="21" spans="1:7" ht="15.95" customHeight="1">
      <c r="A21" s="7"/>
      <c r="B21" s="38" t="s">
        <v>38</v>
      </c>
      <c r="C21" s="7"/>
      <c r="D21" s="7"/>
      <c r="E21" s="7"/>
      <c r="F21" s="60" t="s">
        <v>44</v>
      </c>
      <c r="G21" s="60"/>
    </row>
    <row r="22" spans="1:7" ht="15.95" customHeight="1">
      <c r="A22" s="2"/>
      <c r="B22" s="2"/>
      <c r="C22" s="2"/>
      <c r="D22" s="2"/>
      <c r="E22" s="2"/>
      <c r="F22" s="2"/>
      <c r="G22" s="2"/>
    </row>
  </sheetData>
  <mergeCells count="3">
    <mergeCell ref="A4:G4"/>
    <mergeCell ref="F15:G15"/>
    <mergeCell ref="F21:G21"/>
  </mergeCells>
  <pageMargins left="0.59055118110236227" right="0.39370078740157483" top="0.51181102362204722" bottom="0.51181102362204722" header="0.31496062992125984" footer="0.31496062992125984"/>
  <pageSetup paperSize="9" orientation="landscape" verticalDpi="3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Biểu báo cáo C2</vt:lpstr>
      <vt:lpstr>Biểu báo cáo tổng hợp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MayTinhDucDung</cp:lastModifiedBy>
  <cp:lastPrinted>2021-06-23T15:13:19Z</cp:lastPrinted>
  <dcterms:created xsi:type="dcterms:W3CDTF">2019-05-30T09:14:18Z</dcterms:created>
  <dcterms:modified xsi:type="dcterms:W3CDTF">2021-06-24T02:02:09Z</dcterms:modified>
</cp:coreProperties>
</file>